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2220" activeTab="1"/>
  </bookViews>
  <sheets>
    <sheet name="mmol m-2 s-1 to X" sheetId="1" r:id="rId1"/>
    <sheet name="s m-1 to X" sheetId="2" r:id="rId2"/>
  </sheets>
  <definedNames/>
  <calcPr fullCalcOnLoad="1"/>
</workbook>
</file>

<file path=xl/sharedStrings.xml><?xml version="1.0" encoding="utf-8"?>
<sst xmlns="http://schemas.openxmlformats.org/spreadsheetml/2006/main" count="22" uniqueCount="14">
  <si>
    <t>resistance (m2 s mmol-1)</t>
  </si>
  <si>
    <t>resistance (m2 s mol-1)</t>
  </si>
  <si>
    <t>resistance (s m-1)</t>
  </si>
  <si>
    <t>inputs</t>
  </si>
  <si>
    <t>conductance (mmol m-2 s-1) -&gt;</t>
  </si>
  <si>
    <t>temperature (C)  -&gt;</t>
  </si>
  <si>
    <t>elevation (m above sea level) -&gt;</t>
  </si>
  <si>
    <t>calculated intermediate values</t>
  </si>
  <si>
    <t>molar density of air (mol m-3) -&gt;</t>
  </si>
  <si>
    <t>atmospheric pressure (kPa) -&gt;</t>
  </si>
  <si>
    <t>conductance (mmol m-2 s-1)</t>
  </si>
  <si>
    <t>resistance (s m-1) -&gt;</t>
  </si>
  <si>
    <t>conductance (mm/s)</t>
  </si>
  <si>
    <t>conductance (mol m-2 s-1)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</si>
</sst>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7" sqref="B7"/>
    </sheetView>
  </sheetViews>
  <sheetFormatPr defaultColWidth="8.8515625" defaultRowHeight="12.75"/>
  <cols>
    <col min="1" max="1" width="27.421875" style="0" bestFit="1" customWidth="1"/>
    <col min="2" max="2" width="7.28125" style="0" customWidth="1"/>
    <col min="3" max="3" width="22.421875" style="0" bestFit="1" customWidth="1"/>
    <col min="4" max="4" width="20.8515625" style="0" bestFit="1" customWidth="1"/>
    <col min="5" max="5" width="16.140625" style="0" bestFit="1" customWidth="1"/>
    <col min="6" max="6" width="17.28125" style="0" bestFit="1" customWidth="1"/>
  </cols>
  <sheetData>
    <row r="1" spans="1:5" ht="12.75">
      <c r="A1" s="10" t="s">
        <v>3</v>
      </c>
      <c r="C1" t="s">
        <v>0</v>
      </c>
      <c r="D1" t="s">
        <v>1</v>
      </c>
      <c r="E1" t="s">
        <v>2</v>
      </c>
    </row>
    <row r="2" spans="1:5" ht="12.75">
      <c r="A2" t="s">
        <v>4</v>
      </c>
      <c r="B2" s="2">
        <v>400</v>
      </c>
      <c r="C2">
        <f>1/B2</f>
        <v>0.0025</v>
      </c>
      <c r="D2" s="3">
        <f>C2*1000</f>
        <v>2.5</v>
      </c>
      <c r="E2" s="1">
        <f>D2*B8</f>
        <v>96.10807701013553</v>
      </c>
    </row>
    <row r="3" spans="1:2" ht="12.75">
      <c r="A3" t="s">
        <v>5</v>
      </c>
      <c r="B3" s="2">
        <v>25</v>
      </c>
    </row>
    <row r="4" spans="1:2" ht="12.75">
      <c r="A4" t="s">
        <v>6</v>
      </c>
      <c r="B4" s="2">
        <v>500</v>
      </c>
    </row>
    <row r="6" ht="12.75">
      <c r="A6" s="10" t="s">
        <v>7</v>
      </c>
    </row>
    <row r="7" spans="1:2" ht="12.75">
      <c r="A7" t="s">
        <v>9</v>
      </c>
      <c r="B7" s="1">
        <f>101.3*EXP(-B4/8200)</f>
        <v>95.30771873946733</v>
      </c>
    </row>
    <row r="8" spans="1:2" ht="12.75">
      <c r="A8" t="s">
        <v>8</v>
      </c>
      <c r="B8" s="1">
        <f>44.6*(B7/101.3)*(273.15/(273.15+B3))</f>
        <v>38.44323080405421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27.421875" style="0" bestFit="1" customWidth="1"/>
    <col min="2" max="2" width="7.28125" style="0" customWidth="1"/>
    <col min="3" max="3" width="7.28125" style="6" customWidth="1"/>
    <col min="4" max="4" width="20.8515625" style="0" bestFit="1" customWidth="1"/>
    <col min="5" max="5" width="22.421875" style="0" bestFit="1" customWidth="1"/>
    <col min="6" max="6" width="22.421875" style="0" customWidth="1"/>
    <col min="7" max="7" width="25.140625" style="0" bestFit="1" customWidth="1"/>
    <col min="8" max="8" width="23.421875" style="0" bestFit="1" customWidth="1"/>
  </cols>
  <sheetData>
    <row r="1" spans="1:8" ht="12.75">
      <c r="A1" s="10" t="s">
        <v>3</v>
      </c>
      <c r="C1" s="8"/>
      <c r="D1" t="s">
        <v>1</v>
      </c>
      <c r="E1" t="s">
        <v>0</v>
      </c>
      <c r="F1" s="9" t="s">
        <v>12</v>
      </c>
      <c r="G1" t="s">
        <v>10</v>
      </c>
      <c r="H1" s="9" t="s">
        <v>13</v>
      </c>
    </row>
    <row r="2" spans="1:8" ht="12.75">
      <c r="A2" t="s">
        <v>11</v>
      </c>
      <c r="B2" s="2">
        <v>120</v>
      </c>
      <c r="D2" s="3">
        <f>B2/B8</f>
        <v>2.9230170941826</v>
      </c>
      <c r="E2" s="4">
        <f>D2/1000</f>
        <v>0.0029230170941826</v>
      </c>
      <c r="F2" s="1">
        <f>1000/B2</f>
        <v>8.333333333333334</v>
      </c>
      <c r="G2" s="5">
        <f>1/E2</f>
        <v>342.11226543635473</v>
      </c>
      <c r="H2">
        <f>G2/1000</f>
        <v>0.34211226543635476</v>
      </c>
    </row>
    <row r="3" spans="1:2" ht="12.75">
      <c r="A3" t="s">
        <v>5</v>
      </c>
      <c r="B3" s="2">
        <v>20</v>
      </c>
    </row>
    <row r="4" spans="1:2" ht="12.75">
      <c r="A4" t="s">
        <v>6</v>
      </c>
      <c r="B4" s="2">
        <v>100</v>
      </c>
    </row>
    <row r="6" ht="12.75">
      <c r="A6" s="10" t="s">
        <v>7</v>
      </c>
    </row>
    <row r="7" spans="1:3" ht="12.75">
      <c r="A7" t="s">
        <v>9</v>
      </c>
      <c r="B7" s="1">
        <f>101.3*EXP(-B4/8200)</f>
        <v>100.07213633728283</v>
      </c>
      <c r="C7" s="7"/>
    </row>
    <row r="8" spans="1:3" ht="12.75">
      <c r="A8" t="s">
        <v>8</v>
      </c>
      <c r="B8" s="1">
        <f>44.6*(B7/101.3)*(273.15/(273.15+B3))</f>
        <v>41.05347185236257</v>
      </c>
      <c r="C8" s="7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Decagon Devices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Cobos</dc:creator>
  <cp:keywords/>
  <dc:description/>
  <cp:lastModifiedBy>Kersten</cp:lastModifiedBy>
  <dcterms:created xsi:type="dcterms:W3CDTF">2008-04-01T20:36:39Z</dcterms:created>
  <dcterms:modified xsi:type="dcterms:W3CDTF">2019-02-26T05:14:22Z</dcterms:modified>
  <cp:category/>
  <cp:version/>
  <cp:contentType/>
  <cp:contentStatus/>
</cp:coreProperties>
</file>